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576" windowHeight="11700"/>
  </bookViews>
  <sheets>
    <sheet name="01" sheetId="38" r:id="rId1"/>
  </sheets>
  <definedNames>
    <definedName name="_xlnm.Print_Area" localSheetId="0">'01'!$A$1:$H$40</definedName>
  </definedNames>
  <calcPr calcId="145621"/>
</workbook>
</file>

<file path=xl/calcChain.xml><?xml version="1.0" encoding="utf-8"?>
<calcChain xmlns="http://schemas.openxmlformats.org/spreadsheetml/2006/main">
  <c r="H25" i="38" l="1"/>
  <c r="F24" i="38"/>
  <c r="G24" i="38"/>
  <c r="H24" i="38"/>
  <c r="H22" i="38"/>
  <c r="F22" i="38"/>
  <c r="G22" i="38"/>
  <c r="F35" i="38" l="1"/>
  <c r="G35" i="38"/>
  <c r="H35" i="38"/>
  <c r="F25" i="38" l="1"/>
  <c r="G25" i="38"/>
  <c r="D17" i="38" l="1"/>
  <c r="E17" i="38"/>
  <c r="H32" i="38" l="1"/>
  <c r="G32" i="38"/>
  <c r="F32" i="38"/>
  <c r="H11" i="38" l="1"/>
  <c r="F11" i="38"/>
  <c r="H36" i="38" l="1"/>
  <c r="G36" i="38"/>
  <c r="F36" i="38"/>
  <c r="E37" i="38"/>
  <c r="D37" i="38"/>
  <c r="C37" i="38"/>
  <c r="F23" i="38"/>
  <c r="H21" i="38"/>
  <c r="G21" i="38"/>
  <c r="F21" i="38"/>
  <c r="H23" i="38"/>
  <c r="H16" i="38"/>
  <c r="F16" i="38"/>
  <c r="H31" i="38"/>
  <c r="G31" i="38"/>
  <c r="F31" i="38"/>
  <c r="G30" i="38"/>
  <c r="G23" i="38"/>
  <c r="G34" i="38"/>
  <c r="G33" i="38"/>
  <c r="G28" i="38"/>
  <c r="G20" i="38"/>
  <c r="G19" i="38"/>
  <c r="G16" i="38"/>
  <c r="G15" i="38"/>
  <c r="G14" i="38"/>
  <c r="G13" i="38"/>
  <c r="G12" i="38"/>
  <c r="G11" i="38"/>
  <c r="G10" i="38"/>
  <c r="G8" i="38"/>
  <c r="F20" i="38"/>
  <c r="H10" i="38"/>
  <c r="H12" i="38"/>
  <c r="H13" i="38"/>
  <c r="H14" i="38"/>
  <c r="H15" i="38"/>
  <c r="C17" i="38"/>
  <c r="H19" i="38"/>
  <c r="H20" i="38"/>
  <c r="H28" i="38"/>
  <c r="H30" i="38"/>
  <c r="H33" i="38"/>
  <c r="H34" i="38"/>
  <c r="H8" i="38"/>
  <c r="F8" i="38"/>
  <c r="F10" i="38"/>
  <c r="F12" i="38"/>
  <c r="F13" i="38"/>
  <c r="F14" i="38"/>
  <c r="F15" i="38"/>
  <c r="F19" i="38"/>
  <c r="F28" i="38"/>
  <c r="F30" i="38"/>
  <c r="F33" i="38"/>
  <c r="F34" i="38"/>
  <c r="H37" i="38" l="1"/>
  <c r="D26" i="38"/>
  <c r="F37" i="38"/>
  <c r="G18" i="38"/>
  <c r="F17" i="38"/>
  <c r="G37" i="38"/>
  <c r="F18" i="38"/>
  <c r="H18" i="38"/>
  <c r="C26" i="38"/>
  <c r="C38" i="38" s="1"/>
  <c r="G17" i="38"/>
  <c r="E26" i="38"/>
  <c r="E38" i="38" s="1"/>
  <c r="H17" i="38"/>
  <c r="F38" i="38" l="1"/>
  <c r="G38" i="38"/>
  <c r="H38" i="38"/>
  <c r="G26" i="38"/>
  <c r="H26" i="38"/>
  <c r="F26" i="38"/>
</calcChain>
</file>

<file path=xl/sharedStrings.xml><?xml version="1.0" encoding="utf-8"?>
<sst xmlns="http://schemas.openxmlformats.org/spreadsheetml/2006/main" count="70" uniqueCount="67">
  <si>
    <t>тыс.руб.</t>
  </si>
  <si>
    <t>Наименование показателей</t>
  </si>
  <si>
    <t>ВСЕГО ДОХОДОВ</t>
  </si>
  <si>
    <t>0100</t>
  </si>
  <si>
    <t>Налог на имущество предприятий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</si>
  <si>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</si>
  <si>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</si>
  <si>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</si>
  <si>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</si>
  <si>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</si>
  <si>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</si>
  <si>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</si>
  <si>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</si>
  <si>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 xml:space="preserve">          субвенции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</si>
  <si>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</si>
  <si>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</si>
  <si>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</si>
  <si>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</si>
  <si>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</si>
  <si>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0800</t>
  </si>
  <si>
    <t>1000</t>
  </si>
  <si>
    <t>Налог на доходы физ.лиц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</si>
  <si>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</si>
  <si>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</si>
  <si>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</si>
  <si>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</si>
  <si>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</si>
  <si>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</si>
  <si>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</si>
  <si>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0200</t>
  </si>
  <si>
    <t>Национальная оборона</t>
  </si>
  <si>
    <t>0400</t>
  </si>
  <si>
    <t>Национальная экономика</t>
  </si>
  <si>
    <t>% исполнения (5/4)</t>
  </si>
  <si>
    <t>отклонение +,- (5-4)</t>
  </si>
  <si>
    <t>% испол. к годовым назначениям (5/3)</t>
  </si>
  <si>
    <t>1400</t>
  </si>
  <si>
    <t>0500</t>
  </si>
  <si>
    <t>Жилищно-коммунальное хозяйство</t>
  </si>
  <si>
    <t xml:space="preserve">СВЕДЕНИЯ </t>
  </si>
  <si>
    <t>000 1 06 01000 01 0000 110</t>
  </si>
  <si>
    <t>Налог на имущество физических лиц</t>
  </si>
  <si>
    <t>000 1 06 06000 01 0000 110</t>
  </si>
  <si>
    <t>Земельный налог</t>
  </si>
  <si>
    <t xml:space="preserve">Культура, кинематография </t>
  </si>
  <si>
    <t>Доходы от продажи материальных и нематериальных активов</t>
  </si>
  <si>
    <t>000 1 14 00000 00 0000 000</t>
  </si>
  <si>
    <t>2 07 00000 00 0000 000</t>
  </si>
  <si>
    <t>Прочие безвозмездные поступления</t>
  </si>
  <si>
    <t>НАЛОГОВЫЕ И НЕНАЛОГОВЫЕ ДОХОДЫ</t>
  </si>
  <si>
    <t>БЕЗВОЗМЕЗДНЫЕ ПОСТУПЛЕНИЯ</t>
  </si>
  <si>
    <t>2 02 00000 00 0000 000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</si>
  <si>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</si>
  <si>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</si>
  <si>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2018год</t>
  </si>
  <si>
    <t>Межбюджетные трансферты</t>
  </si>
  <si>
    <t>1100</t>
  </si>
  <si>
    <t>Физмческая культура и спорт</t>
  </si>
  <si>
    <t>000 1 05 03000 01 0000 110</t>
  </si>
  <si>
    <t>Единый сельскохозяйственный налог</t>
  </si>
  <si>
    <t>об исполнении бюджета муниципального образования "Макаровский сельсовет" Курчатовского района Курской области по доходам и расходам за 1 квартал  2020 года</t>
  </si>
  <si>
    <t>Бюджет МО 2020 год</t>
  </si>
  <si>
    <t>уточненный бюджет на 1 кв  2020 г.</t>
  </si>
  <si>
    <t>кассовое исполнение за I кв 2020 г.</t>
  </si>
  <si>
    <t xml:space="preserve">          межбюджетные трансферты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</si>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</sst>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tabSelected="1" view="pageBreakPreview" topLeftCell="A18" zoomScaleNormal="100" zoomScaleSheetLayoutView="100" workbookViewId="0">
      <selection activeCell="K30" sqref="K30"/>
    </sheetView>
  </sheetViews>
  <sheetFormatPr defaultColWidth="9.109375" defaultRowHeight="13.2" x14ac:dyDescent="0.25"/>
  <cols>
    <col min="1" max="1" width="16.6640625" style="1" customWidth="1"/>
    <col min="2" max="2" width="30.88671875" style="1" customWidth="1"/>
    <col min="3" max="3" width="13.109375" style="2" customWidth="1"/>
    <col min="4" max="4" width="9.88671875" style="2" customWidth="1"/>
    <col min="5" max="5" width="10.33203125" style="2" customWidth="1"/>
    <col min="6" max="6" width="9.33203125" style="3" customWidth="1"/>
    <col min="7" max="7" width="10.109375" style="3" customWidth="1"/>
    <col min="8" max="8" width="10.5546875" style="2" customWidth="1"/>
    <col min="9" max="16384" width="9.109375" style="1"/>
  </cols>
  <sheetData>
    <row r="1" spans="1:8" ht="18" x14ac:dyDescent="0.35">
      <c r="A1" s="42" t="s">
        <v>39</v>
      </c>
      <c r="B1" s="42"/>
      <c r="C1" s="42"/>
      <c r="D1" s="42"/>
      <c r="E1" s="42"/>
      <c r="F1" s="42"/>
      <c r="G1" s="28"/>
    </row>
    <row r="2" spans="1:8" s="4" customFormat="1" ht="24" customHeight="1" x14ac:dyDescent="0.25">
      <c r="A2" s="39" t="s">
        <v>60</v>
      </c>
      <c r="B2" s="39"/>
      <c r="C2" s="39"/>
      <c r="D2" s="39"/>
      <c r="E2" s="39"/>
      <c r="F2" s="39"/>
      <c r="G2" s="25"/>
      <c r="H2" s="2"/>
    </row>
    <row r="3" spans="1:8" ht="10.5" customHeight="1" x14ac:dyDescent="0.25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5">
      <c r="A4" s="43" t="s">
        <v>8</v>
      </c>
      <c r="B4" s="43" t="s">
        <v>1</v>
      </c>
      <c r="C4" s="43" t="s">
        <v>61</v>
      </c>
      <c r="D4" s="44" t="s">
        <v>54</v>
      </c>
      <c r="E4" s="45"/>
      <c r="F4" s="46"/>
      <c r="G4" s="24"/>
      <c r="H4" s="40" t="s">
        <v>35</v>
      </c>
    </row>
    <row r="5" spans="1:8" ht="36" x14ac:dyDescent="0.25">
      <c r="A5" s="43"/>
      <c r="B5" s="43"/>
      <c r="C5" s="43"/>
      <c r="D5" s="13" t="s">
        <v>62</v>
      </c>
      <c r="E5" s="14" t="s">
        <v>63</v>
      </c>
      <c r="F5" s="15" t="s">
        <v>33</v>
      </c>
      <c r="G5" s="15" t="s">
        <v>34</v>
      </c>
      <c r="H5" s="40"/>
    </row>
    <row r="6" spans="1:8" x14ac:dyDescent="0.25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5">
      <c r="A7" s="12"/>
      <c r="B7" s="41" t="s">
        <v>11</v>
      </c>
      <c r="C7" s="41"/>
      <c r="D7" s="41"/>
      <c r="E7" s="41"/>
      <c r="F7" s="41"/>
      <c r="G7" s="27"/>
      <c r="H7" s="16"/>
    </row>
    <row r="8" spans="1:8" x14ac:dyDescent="0.25">
      <c r="A8" s="11" t="s">
        <v>9</v>
      </c>
      <c r="B8" s="18" t="s">
        <v>21</v>
      </c>
      <c r="C8" s="20">
        <v>304.2</v>
      </c>
      <c r="D8" s="20">
        <v>304.2</v>
      </c>
      <c r="E8" s="20">
        <v>73.5</v>
      </c>
      <c r="F8" s="32">
        <f t="shared" ref="F8:F25" si="0">E8/D8*100</f>
        <v>24.161735700197241</v>
      </c>
      <c r="G8" s="32">
        <f>E8-D8</f>
        <v>-230.7</v>
      </c>
      <c r="H8" s="34">
        <f>E8/C8*100</f>
        <v>24.161735700197241</v>
      </c>
    </row>
    <row r="9" spans="1:8" x14ac:dyDescent="0.25">
      <c r="A9" s="11" t="s">
        <v>58</v>
      </c>
      <c r="B9" s="18" t="s">
        <v>59</v>
      </c>
      <c r="C9" s="20">
        <v>6.3</v>
      </c>
      <c r="D9" s="20">
        <v>6.3</v>
      </c>
      <c r="E9" s="20">
        <v>0</v>
      </c>
      <c r="F9" s="32"/>
      <c r="G9" s="32"/>
      <c r="H9" s="34"/>
    </row>
    <row r="10" spans="1:8" x14ac:dyDescent="0.25">
      <c r="A10" s="11" t="s">
        <v>40</v>
      </c>
      <c r="B10" s="18" t="s">
        <v>41</v>
      </c>
      <c r="C10" s="20">
        <v>122.2</v>
      </c>
      <c r="D10" s="20">
        <v>122.2</v>
      </c>
      <c r="E10" s="20">
        <v>8.9</v>
      </c>
      <c r="F10" s="32">
        <f t="shared" si="0"/>
        <v>7.2831423895253682</v>
      </c>
      <c r="G10" s="32">
        <f t="shared" ref="G10:G26" si="1">E10-D10</f>
        <v>-113.3</v>
      </c>
      <c r="H10" s="34">
        <f t="shared" ref="H10:H37" si="2">E10/C10*100</f>
        <v>7.2831423895253682</v>
      </c>
    </row>
    <row r="11" spans="1:8" x14ac:dyDescent="0.25">
      <c r="A11" s="11" t="s">
        <v>42</v>
      </c>
      <c r="B11" s="18" t="s">
        <v>43</v>
      </c>
      <c r="C11" s="20">
        <v>1663.9</v>
      </c>
      <c r="D11" s="20">
        <v>1663.9</v>
      </c>
      <c r="E11" s="20">
        <v>667.4</v>
      </c>
      <c r="F11" s="32">
        <f t="shared" si="0"/>
        <v>40.110583568724081</v>
      </c>
      <c r="G11" s="32">
        <f t="shared" si="1"/>
        <v>-996.50000000000011</v>
      </c>
      <c r="H11" s="34">
        <f t="shared" si="2"/>
        <v>40.110583568724081</v>
      </c>
    </row>
    <row r="12" spans="1:8" ht="28.5" hidden="1" customHeight="1" x14ac:dyDescent="0.25">
      <c r="A12" s="11" t="s">
        <v>25</v>
      </c>
      <c r="B12" s="18" t="s">
        <v>22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15" hidden="1" customHeight="1" x14ac:dyDescent="0.25">
      <c r="A13" s="11" t="s">
        <v>26</v>
      </c>
      <c r="B13" s="18" t="s">
        <v>4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0.75" hidden="1" customHeight="1" x14ac:dyDescent="0.25">
      <c r="A14" s="11" t="s">
        <v>24</v>
      </c>
      <c r="B14" s="18" t="s">
        <v>23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24" x14ac:dyDescent="0.25">
      <c r="A15" s="11" t="s">
        <v>10</v>
      </c>
      <c r="B15" s="18" t="s">
        <v>7</v>
      </c>
      <c r="C15" s="20">
        <v>7405.6</v>
      </c>
      <c r="D15" s="20">
        <v>7405.6</v>
      </c>
      <c r="E15" s="20">
        <v>651</v>
      </c>
      <c r="F15" s="32">
        <f t="shared" si="0"/>
        <v>8.7906449173598347</v>
      </c>
      <c r="G15" s="32">
        <f t="shared" si="1"/>
        <v>-6754.6</v>
      </c>
      <c r="H15" s="34">
        <f t="shared" si="2"/>
        <v>8.7906449173598347</v>
      </c>
    </row>
    <row r="16" spans="1:8" ht="24" x14ac:dyDescent="0.25">
      <c r="A16" s="11" t="s">
        <v>46</v>
      </c>
      <c r="B16" s="18" t="s">
        <v>45</v>
      </c>
      <c r="C16" s="20">
        <v>0</v>
      </c>
      <c r="D16" s="20">
        <v>0</v>
      </c>
      <c r="E16" s="20">
        <v>0</v>
      </c>
      <c r="F16" s="32" t="e">
        <f t="shared" si="0"/>
        <v>#DIV/0!</v>
      </c>
      <c r="G16" s="32">
        <f t="shared" si="1"/>
        <v>0</v>
      </c>
      <c r="H16" s="34" t="e">
        <f t="shared" si="2"/>
        <v>#DIV/0!</v>
      </c>
    </row>
    <row r="17" spans="1:8" ht="22.8" x14ac:dyDescent="0.25">
      <c r="A17" s="12"/>
      <c r="B17" s="19" t="s">
        <v>49</v>
      </c>
      <c r="C17" s="23">
        <f>SUM(C8:C16)</f>
        <v>9502.2000000000007</v>
      </c>
      <c r="D17" s="23">
        <f>SUM(D8:D16)</f>
        <v>9502.2000000000007</v>
      </c>
      <c r="E17" s="23">
        <f>SUM(E8:E16)</f>
        <v>1400.8</v>
      </c>
      <c r="F17" s="33">
        <f t="shared" si="0"/>
        <v>14.741849255961775</v>
      </c>
      <c r="G17" s="33">
        <f t="shared" si="1"/>
        <v>-8101.4000000000005</v>
      </c>
      <c r="H17" s="35">
        <f t="shared" si="2"/>
        <v>14.741849255961775</v>
      </c>
    </row>
    <row r="18" spans="1:8" s="31" customFormat="1" ht="22.8" x14ac:dyDescent="0.25">
      <c r="A18" s="12"/>
      <c r="B18" s="19" t="s">
        <v>50</v>
      </c>
      <c r="C18" s="22">
        <v>1234.8</v>
      </c>
      <c r="D18" s="22">
        <v>1650.9</v>
      </c>
      <c r="E18" s="22">
        <v>388.2</v>
      </c>
      <c r="F18" s="33">
        <f t="shared" si="0"/>
        <v>23.514446665455203</v>
      </c>
      <c r="G18" s="33">
        <f t="shared" si="1"/>
        <v>-1262.7</v>
      </c>
      <c r="H18" s="35">
        <f t="shared" si="2"/>
        <v>31.43828960155491</v>
      </c>
    </row>
    <row r="19" spans="1:8" x14ac:dyDescent="0.25">
      <c r="A19" s="11" t="s">
        <v>51</v>
      </c>
      <c r="B19" s="18" t="s">
        <v>5</v>
      </c>
      <c r="C19" s="20">
        <v>893.2</v>
      </c>
      <c r="D19" s="20">
        <v>893.2</v>
      </c>
      <c r="E19" s="20">
        <v>297.7</v>
      </c>
      <c r="F19" s="32">
        <f t="shared" si="0"/>
        <v>33.329601433049703</v>
      </c>
      <c r="G19" s="32">
        <f t="shared" si="1"/>
        <v>-595.5</v>
      </c>
      <c r="H19" s="34">
        <f t="shared" si="2"/>
        <v>33.329601433049703</v>
      </c>
    </row>
    <row r="20" spans="1:8" x14ac:dyDescent="0.25">
      <c r="A20" s="11" t="s">
        <v>51</v>
      </c>
      <c r="B20" s="18" t="s">
        <v>6</v>
      </c>
      <c r="C20" s="20">
        <v>260.8</v>
      </c>
      <c r="D20" s="20">
        <v>260.8</v>
      </c>
      <c r="E20" s="20">
        <v>0</v>
      </c>
      <c r="F20" s="32">
        <f t="shared" si="0"/>
        <v>0</v>
      </c>
      <c r="G20" s="32">
        <f t="shared" si="1"/>
        <v>-260.8</v>
      </c>
      <c r="H20" s="34">
        <f t="shared" si="2"/>
        <v>0</v>
      </c>
    </row>
    <row r="21" spans="1:8" x14ac:dyDescent="0.25">
      <c r="A21" s="11" t="s">
        <v>51</v>
      </c>
      <c r="B21" s="18" t="s">
        <v>13</v>
      </c>
      <c r="C21" s="20">
        <v>80.8</v>
      </c>
      <c r="D21" s="20">
        <v>80.8</v>
      </c>
      <c r="E21" s="20">
        <v>20.2</v>
      </c>
      <c r="F21" s="32">
        <f t="shared" si="0"/>
        <v>25</v>
      </c>
      <c r="G21" s="32">
        <f t="shared" si="1"/>
        <v>-60.599999999999994</v>
      </c>
      <c r="H21" s="34">
        <f t="shared" si="2"/>
        <v>25</v>
      </c>
    </row>
    <row r="22" spans="1:8" x14ac:dyDescent="0.25">
      <c r="A22" s="11" t="s">
        <v>51</v>
      </c>
      <c r="B22" s="18" t="s">
        <v>64</v>
      </c>
      <c r="C22" s="20">
        <v>0</v>
      </c>
      <c r="D22" s="20">
        <v>559.6</v>
      </c>
      <c r="E22" s="20">
        <v>213.8</v>
      </c>
      <c r="F22" s="32">
        <f t="shared" si="0"/>
        <v>38.205861329521085</v>
      </c>
      <c r="G22" s="32">
        <f t="shared" si="1"/>
        <v>-345.8</v>
      </c>
      <c r="H22" s="34" t="e">
        <f t="shared" si="2"/>
        <v>#DIV/0!</v>
      </c>
    </row>
    <row r="23" spans="1:8" ht="17.399999999999999" customHeight="1" x14ac:dyDescent="0.25">
      <c r="A23" s="11" t="s">
        <v>47</v>
      </c>
      <c r="B23" s="18" t="s">
        <v>48</v>
      </c>
      <c r="C23" s="20">
        <v>0</v>
      </c>
      <c r="D23" s="20">
        <v>0</v>
      </c>
      <c r="E23" s="20">
        <v>1.4</v>
      </c>
      <c r="F23" s="32" t="e">
        <f t="shared" si="0"/>
        <v>#DIV/0!</v>
      </c>
      <c r="G23" s="32">
        <f>E23-D23</f>
        <v>1.4</v>
      </c>
      <c r="H23" s="34" t="e">
        <f t="shared" si="2"/>
        <v>#DIV/0!</v>
      </c>
    </row>
    <row r="24" spans="1:8" ht="55.8" customHeight="1" x14ac:dyDescent="0.25">
      <c r="A24" s="11" t="s">
        <v>52</v>
      </c>
      <c r="B24" s="18" t="s">
        <v>53</v>
      </c>
      <c r="C24" s="20">
        <v>0</v>
      </c>
      <c r="D24" s="20">
        <v>12.5</v>
      </c>
      <c r="E24" s="20">
        <v>12.5</v>
      </c>
      <c r="F24" s="32">
        <f t="shared" si="0"/>
        <v>100</v>
      </c>
      <c r="G24" s="32">
        <f>E24-D24</f>
        <v>0</v>
      </c>
      <c r="H24" s="34" t="e">
        <f t="shared" si="2"/>
        <v>#DIV/0!</v>
      </c>
    </row>
    <row r="25" spans="1:8" ht="59.4" customHeight="1" x14ac:dyDescent="0.25">
      <c r="A25" s="11" t="s">
        <v>65</v>
      </c>
      <c r="B25" s="18" t="s">
        <v>66</v>
      </c>
      <c r="C25" s="20">
        <v>0</v>
      </c>
      <c r="D25" s="20">
        <v>-156</v>
      </c>
      <c r="E25" s="20">
        <v>-156</v>
      </c>
      <c r="F25" s="32">
        <f t="shared" si="0"/>
        <v>100</v>
      </c>
      <c r="G25" s="32">
        <f>E25-D25</f>
        <v>0</v>
      </c>
      <c r="H25" s="34" t="e">
        <f t="shared" si="2"/>
        <v>#DIV/0!</v>
      </c>
    </row>
    <row r="26" spans="1:8" ht="28.8" customHeight="1" x14ac:dyDescent="0.25">
      <c r="A26" s="12" t="s">
        <v>12</v>
      </c>
      <c r="B26" s="19" t="s">
        <v>2</v>
      </c>
      <c r="C26" s="23">
        <f>C17+C18</f>
        <v>10737</v>
      </c>
      <c r="D26" s="23">
        <f>D17+D18</f>
        <v>11153.1</v>
      </c>
      <c r="E26" s="23">
        <f>E17+E18</f>
        <v>1789</v>
      </c>
      <c r="F26" s="33">
        <f>E26/D26*100</f>
        <v>16.040383391164788</v>
      </c>
      <c r="G26" s="33">
        <f t="shared" si="1"/>
        <v>-9364.1</v>
      </c>
      <c r="H26" s="35">
        <f t="shared" si="2"/>
        <v>16.662009872403839</v>
      </c>
    </row>
    <row r="27" spans="1:8" x14ac:dyDescent="0.25">
      <c r="A27" s="11"/>
      <c r="B27" s="47" t="s">
        <v>14</v>
      </c>
      <c r="C27" s="48"/>
      <c r="D27" s="48"/>
      <c r="E27" s="48"/>
      <c r="F27" s="48"/>
      <c r="G27" s="48"/>
      <c r="H27" s="49"/>
    </row>
    <row r="28" spans="1:8" x14ac:dyDescent="0.25">
      <c r="A28" s="9" t="s">
        <v>3</v>
      </c>
      <c r="B28" s="18" t="s">
        <v>17</v>
      </c>
      <c r="C28" s="21">
        <v>6107.3</v>
      </c>
      <c r="D28" s="21">
        <v>8808.6</v>
      </c>
      <c r="E28" s="20">
        <v>804</v>
      </c>
      <c r="F28" s="32">
        <f t="shared" ref="F28:F37" si="3">E28/D28*100</f>
        <v>9.1274436346297936</v>
      </c>
      <c r="G28" s="32">
        <f t="shared" ref="G28:G37" si="4">E28-D28</f>
        <v>-8004.6</v>
      </c>
      <c r="H28" s="34">
        <f t="shared" si="2"/>
        <v>13.164573543136902</v>
      </c>
    </row>
    <row r="29" spans="1:8" x14ac:dyDescent="0.25">
      <c r="A29" s="9" t="s">
        <v>29</v>
      </c>
      <c r="B29" s="18" t="s">
        <v>30</v>
      </c>
      <c r="C29" s="21">
        <v>80.8</v>
      </c>
      <c r="D29" s="21">
        <v>80.8</v>
      </c>
      <c r="E29" s="20">
        <v>20.2</v>
      </c>
      <c r="F29" s="32"/>
      <c r="G29" s="32"/>
      <c r="H29" s="34"/>
    </row>
    <row r="30" spans="1:8" ht="24" x14ac:dyDescent="0.25">
      <c r="A30" s="9" t="s">
        <v>15</v>
      </c>
      <c r="B30" s="18" t="s">
        <v>16</v>
      </c>
      <c r="C30" s="21">
        <v>200</v>
      </c>
      <c r="D30" s="21">
        <v>200</v>
      </c>
      <c r="E30" s="20">
        <v>6.5</v>
      </c>
      <c r="F30" s="32">
        <f t="shared" si="3"/>
        <v>3.25</v>
      </c>
      <c r="G30" s="32">
        <f t="shared" si="4"/>
        <v>-193.5</v>
      </c>
      <c r="H30" s="34">
        <f t="shared" si="2"/>
        <v>3.25</v>
      </c>
    </row>
    <row r="31" spans="1:8" x14ac:dyDescent="0.25">
      <c r="A31" s="9" t="s">
        <v>31</v>
      </c>
      <c r="B31" s="18" t="s">
        <v>32</v>
      </c>
      <c r="C31" s="21">
        <v>0.5</v>
      </c>
      <c r="D31" s="21">
        <v>560.1</v>
      </c>
      <c r="E31" s="20">
        <v>170.5</v>
      </c>
      <c r="F31" s="32">
        <f>E31/D31*100</f>
        <v>30.440992679878594</v>
      </c>
      <c r="G31" s="32">
        <f>E31-D31</f>
        <v>-389.6</v>
      </c>
      <c r="H31" s="34">
        <f>E31/C31*100</f>
        <v>34100</v>
      </c>
    </row>
    <row r="32" spans="1:8" x14ac:dyDescent="0.25">
      <c r="A32" s="9" t="s">
        <v>37</v>
      </c>
      <c r="B32" s="18" t="s">
        <v>38</v>
      </c>
      <c r="C32" s="21">
        <v>1000</v>
      </c>
      <c r="D32" s="21">
        <v>1000</v>
      </c>
      <c r="E32" s="20">
        <v>30.4</v>
      </c>
      <c r="F32" s="32">
        <f>E32/D32*100</f>
        <v>3.04</v>
      </c>
      <c r="G32" s="32">
        <f>E32-D32</f>
        <v>-969.6</v>
      </c>
      <c r="H32" s="34">
        <f>E32/C32*100</f>
        <v>3.04</v>
      </c>
    </row>
    <row r="33" spans="1:8" x14ac:dyDescent="0.25">
      <c r="A33" s="9" t="s">
        <v>19</v>
      </c>
      <c r="B33" s="18" t="s">
        <v>44</v>
      </c>
      <c r="C33" s="21">
        <v>2706.5</v>
      </c>
      <c r="D33" s="21">
        <v>2706.5</v>
      </c>
      <c r="E33" s="20">
        <v>189.4</v>
      </c>
      <c r="F33" s="32">
        <f t="shared" si="3"/>
        <v>6.9979678551634947</v>
      </c>
      <c r="G33" s="32">
        <f t="shared" si="4"/>
        <v>-2517.1</v>
      </c>
      <c r="H33" s="34">
        <f t="shared" si="2"/>
        <v>6.9979678551634947</v>
      </c>
    </row>
    <row r="34" spans="1:8" x14ac:dyDescent="0.25">
      <c r="A34" s="9" t="s">
        <v>20</v>
      </c>
      <c r="B34" s="18" t="s">
        <v>18</v>
      </c>
      <c r="C34" s="20">
        <v>550</v>
      </c>
      <c r="D34" s="20">
        <v>550</v>
      </c>
      <c r="E34" s="20">
        <v>112.6</v>
      </c>
      <c r="F34" s="32">
        <f t="shared" si="3"/>
        <v>20.472727272727273</v>
      </c>
      <c r="G34" s="32">
        <f t="shared" si="4"/>
        <v>-437.4</v>
      </c>
      <c r="H34" s="34">
        <f t="shared" si="2"/>
        <v>20.472727272727273</v>
      </c>
    </row>
    <row r="35" spans="1:8" x14ac:dyDescent="0.25">
      <c r="A35" s="9" t="s">
        <v>56</v>
      </c>
      <c r="B35" s="18" t="s">
        <v>57</v>
      </c>
      <c r="C35" s="20">
        <v>20</v>
      </c>
      <c r="D35" s="20">
        <v>20</v>
      </c>
      <c r="E35" s="20">
        <v>0</v>
      </c>
      <c r="F35" s="32">
        <f t="shared" si="3"/>
        <v>0</v>
      </c>
      <c r="G35" s="32">
        <f t="shared" si="4"/>
        <v>-20</v>
      </c>
      <c r="H35" s="34">
        <f t="shared" si="2"/>
        <v>0</v>
      </c>
    </row>
    <row r="36" spans="1:8" x14ac:dyDescent="0.25">
      <c r="A36" s="9" t="s">
        <v>36</v>
      </c>
      <c r="B36" s="18" t="s">
        <v>55</v>
      </c>
      <c r="C36" s="20">
        <v>71.900000000000006</v>
      </c>
      <c r="D36" s="20">
        <v>71.900000000000006</v>
      </c>
      <c r="E36" s="20">
        <v>71.900000000000006</v>
      </c>
      <c r="F36" s="32">
        <f>E36/D36*100</f>
        <v>100</v>
      </c>
      <c r="G36" s="32">
        <f>E36-D36</f>
        <v>0</v>
      </c>
      <c r="H36" s="34">
        <f>E36/C36*100</f>
        <v>100</v>
      </c>
    </row>
    <row r="37" spans="1:8" x14ac:dyDescent="0.25">
      <c r="A37" s="10">
        <v>9800</v>
      </c>
      <c r="B37" s="19" t="s">
        <v>28</v>
      </c>
      <c r="C37" s="22">
        <f>SUM(C28:C36)</f>
        <v>10737</v>
      </c>
      <c r="D37" s="22">
        <f>SUM(D28:D36)</f>
        <v>13997.9</v>
      </c>
      <c r="E37" s="22">
        <f>SUM(E28:E36)</f>
        <v>1405.5000000000002</v>
      </c>
      <c r="F37" s="33">
        <f t="shared" si="3"/>
        <v>10.040791833060675</v>
      </c>
      <c r="G37" s="33">
        <f t="shared" si="4"/>
        <v>-12592.4</v>
      </c>
      <c r="H37" s="35">
        <f t="shared" si="2"/>
        <v>13.090248672813637</v>
      </c>
    </row>
    <row r="38" spans="1:8" x14ac:dyDescent="0.25">
      <c r="A38" s="10">
        <v>7900</v>
      </c>
      <c r="B38" s="19" t="s">
        <v>27</v>
      </c>
      <c r="C38" s="20">
        <f>C26-C37</f>
        <v>0</v>
      </c>
      <c r="D38" s="20">
        <v>-2328.6</v>
      </c>
      <c r="E38" s="20">
        <f>E26-E37</f>
        <v>383.49999999999977</v>
      </c>
      <c r="F38" s="32">
        <f>E38/D38*100</f>
        <v>-16.469123078244429</v>
      </c>
      <c r="G38" s="32">
        <f>E38-D38</f>
        <v>2712.0999999999995</v>
      </c>
      <c r="H38" s="34" t="e">
        <f>E38/C38*100</f>
        <v>#DIV/0!</v>
      </c>
    </row>
    <row r="39" spans="1:8" x14ac:dyDescent="0.25">
      <c r="A39" s="17"/>
      <c r="B39" s="36"/>
      <c r="C39" s="37"/>
      <c r="D39" s="37"/>
      <c r="E39" s="37"/>
      <c r="F39" s="37"/>
      <c r="G39" s="37"/>
      <c r="H39" s="38"/>
    </row>
    <row r="40" spans="1:8" x14ac:dyDescent="0.25">
      <c r="A40" s="5"/>
    </row>
    <row r="41" spans="1:8" x14ac:dyDescent="0.25">
      <c r="A41" s="5"/>
    </row>
    <row r="42" spans="1:8" x14ac:dyDescent="0.25">
      <c r="A42" s="5"/>
    </row>
    <row r="43" spans="1:8" x14ac:dyDescent="0.25">
      <c r="A43" s="5"/>
    </row>
    <row r="44" spans="1:8" x14ac:dyDescent="0.25">
      <c r="A44" s="5"/>
    </row>
    <row r="45" spans="1:8" x14ac:dyDescent="0.25">
      <c r="A45" s="5"/>
    </row>
    <row r="46" spans="1:8" x14ac:dyDescent="0.25">
      <c r="A46" s="5"/>
    </row>
    <row r="47" spans="1:8" x14ac:dyDescent="0.25">
      <c r="A47" s="5"/>
    </row>
    <row r="48" spans="1:8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</sheetData>
  <mergeCells count="10">
    <mergeCell ref="B39:H39"/>
    <mergeCell ref="A2:F2"/>
    <mergeCell ref="H4:H5"/>
    <mergeCell ref="B7:F7"/>
    <mergeCell ref="A1:F1"/>
    <mergeCell ref="A4:A5"/>
    <mergeCell ref="B4:B5"/>
    <mergeCell ref="C4:C5"/>
    <mergeCell ref="D4:F4"/>
    <mergeCell ref="B27:H27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123</cp:lastModifiedBy>
  <cp:lastPrinted>2016-09-13T12:21:22Z</cp:lastPrinted>
  <dcterms:created xsi:type="dcterms:W3CDTF">2003-09-26T11:31:27Z</dcterms:created>
  <dcterms:modified xsi:type="dcterms:W3CDTF">2020-04-20T07:58:38Z</dcterms:modified>
</cp:coreProperties>
</file>